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el.pacheco.DCRD\Desktop\"/>
    </mc:Choice>
  </mc:AlternateContent>
  <xr:revisionPtr revIDLastSave="0" documentId="8_{866F20EA-C888-4966-9B6D-181022695A25}" xr6:coauthVersionLast="47" xr6:coauthVersionMax="47" xr10:uidLastSave="{00000000-0000-0000-0000-000000000000}"/>
  <bookViews>
    <workbookView xWindow="28680" yWindow="0" windowWidth="20730" windowHeight="11160" xr2:uid="{A2903F46-5F0F-4309-A09B-340EDD2FB357}"/>
  </bookViews>
  <sheets>
    <sheet name="Data Cruda de Hecho" sheetId="1" r:id="rId1"/>
    <sheet name="Data Cruda de Afecciones " sheetId="2" r:id="rId2"/>
    <sheet name="Data de la Variable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3" l="1" a="1"/>
  <c r="I18" i="3" s="1"/>
  <c r="F18" i="3"/>
  <c r="E18" i="3"/>
  <c r="D18" i="3"/>
  <c r="H18" i="3" s="1"/>
  <c r="C18" i="3"/>
  <c r="G18" i="3" s="1"/>
  <c r="I17" i="3" a="1"/>
  <c r="I17" i="3" s="1"/>
  <c r="F17" i="3"/>
  <c r="E17" i="3"/>
  <c r="D17" i="3"/>
  <c r="H17" i="3" s="1"/>
  <c r="C17" i="3"/>
  <c r="G17" i="3" s="1"/>
  <c r="I16" i="3" a="1"/>
  <c r="I16" i="3" s="1"/>
  <c r="F16" i="3"/>
  <c r="E16" i="3"/>
  <c r="D16" i="3"/>
  <c r="H16" i="3" s="1"/>
  <c r="C16" i="3"/>
  <c r="G16" i="3" s="1"/>
  <c r="I15" i="3" a="1"/>
  <c r="I15" i="3" s="1"/>
  <c r="F15" i="3"/>
  <c r="E15" i="3"/>
  <c r="D15" i="3"/>
  <c r="H15" i="3" s="1"/>
  <c r="C15" i="3"/>
  <c r="G15" i="3" s="1"/>
  <c r="I14" i="3" a="1"/>
  <c r="I14" i="3" s="1"/>
  <c r="F14" i="3"/>
  <c r="E14" i="3"/>
  <c r="D14" i="3"/>
  <c r="H14" i="3" s="1"/>
  <c r="C14" i="3"/>
  <c r="G14" i="3" s="1"/>
  <c r="I13" i="3" a="1"/>
  <c r="I13" i="3" s="1"/>
  <c r="F13" i="3"/>
  <c r="E13" i="3"/>
  <c r="D13" i="3"/>
  <c r="H13" i="3" s="1"/>
  <c r="C13" i="3"/>
  <c r="G13" i="3" s="1"/>
  <c r="I12" i="3" a="1"/>
  <c r="I12" i="3" s="1"/>
  <c r="F12" i="3"/>
  <c r="E12" i="3"/>
  <c r="D12" i="3"/>
  <c r="H12" i="3" s="1"/>
  <c r="C12" i="3"/>
  <c r="G12" i="3" s="1"/>
  <c r="I11" i="3" a="1"/>
  <c r="I11" i="3" s="1"/>
  <c r="F11" i="3"/>
  <c r="E11" i="3"/>
  <c r="D11" i="3"/>
  <c r="H11" i="3" s="1"/>
  <c r="C11" i="3"/>
  <c r="G11" i="3" s="1"/>
  <c r="E16" i="2"/>
  <c r="D16" i="2"/>
  <c r="C16" i="2"/>
  <c r="F16" i="2" s="1"/>
  <c r="E15" i="2"/>
  <c r="D15" i="2"/>
  <c r="C15" i="2"/>
  <c r="F15" i="2" s="1"/>
  <c r="E14" i="2"/>
  <c r="D14" i="2"/>
  <c r="C14" i="2"/>
  <c r="F14" i="2" s="1"/>
  <c r="E13" i="2"/>
  <c r="D13" i="2"/>
  <c r="C13" i="2"/>
  <c r="F13" i="2" s="1"/>
  <c r="E12" i="2"/>
  <c r="D12" i="2"/>
  <c r="C12" i="2"/>
  <c r="F12" i="2" s="1"/>
  <c r="E11" i="2"/>
  <c r="D11" i="2"/>
  <c r="C11" i="2"/>
  <c r="F11" i="2" s="1"/>
  <c r="E10" i="2"/>
  <c r="D10" i="2"/>
  <c r="C10" i="2"/>
  <c r="F10" i="2" s="1"/>
  <c r="E9" i="2"/>
  <c r="D9" i="2"/>
  <c r="C9" i="2"/>
  <c r="F9" i="2" s="1"/>
  <c r="D24" i="1"/>
  <c r="C24" i="1"/>
  <c r="B24" i="1"/>
  <c r="E24" i="1" s="1"/>
  <c r="E23" i="1"/>
  <c r="D23" i="1"/>
  <c r="C23" i="1"/>
  <c r="B23" i="1"/>
  <c r="D22" i="1"/>
  <c r="C22" i="1"/>
  <c r="B22" i="1"/>
  <c r="E22" i="1" s="1"/>
  <c r="D21" i="1"/>
  <c r="C21" i="1"/>
  <c r="B21" i="1"/>
  <c r="E21" i="1" s="1"/>
  <c r="E20" i="1"/>
  <c r="D20" i="1"/>
  <c r="C20" i="1"/>
  <c r="B20" i="1"/>
  <c r="D19" i="1"/>
  <c r="C19" i="1"/>
  <c r="B19" i="1"/>
  <c r="E19" i="1" s="1"/>
  <c r="E18" i="1"/>
  <c r="D18" i="1"/>
  <c r="C18" i="1"/>
  <c r="B18" i="1"/>
  <c r="D17" i="1"/>
  <c r="C17" i="1"/>
  <c r="B17" i="1"/>
  <c r="E17" i="1" s="1"/>
  <c r="D16" i="1"/>
  <c r="C16" i="1"/>
  <c r="B16" i="1"/>
  <c r="E16" i="1" s="1"/>
  <c r="E15" i="1"/>
  <c r="D15" i="1"/>
  <c r="C15" i="1"/>
  <c r="B15" i="1"/>
  <c r="D14" i="1"/>
  <c r="C14" i="1"/>
  <c r="B14" i="1"/>
  <c r="E14" i="1" s="1"/>
  <c r="D13" i="1"/>
  <c r="C13" i="1"/>
  <c r="B13" i="1"/>
  <c r="E13" i="1" s="1"/>
  <c r="E12" i="1"/>
  <c r="D12" i="1"/>
  <c r="C12" i="1"/>
  <c r="B12" i="1"/>
  <c r="D11" i="1"/>
  <c r="D25" i="1" s="1"/>
  <c r="C11" i="1"/>
  <c r="C25" i="1" s="1"/>
  <c r="B11" i="1"/>
  <c r="B25" i="1" s="1"/>
  <c r="E11" i="1" l="1"/>
  <c r="E25" i="1" l="1"/>
  <c r="F18" i="1" l="1"/>
  <c r="F15" i="1"/>
  <c r="F23" i="1"/>
  <c r="F22" i="1"/>
  <c r="F24" i="1"/>
  <c r="F13" i="1"/>
  <c r="F20" i="1"/>
  <c r="F17" i="1"/>
  <c r="F19" i="1"/>
  <c r="F16" i="1"/>
  <c r="F21" i="1"/>
  <c r="F12" i="1"/>
  <c r="F14" i="1"/>
  <c r="F11" i="1"/>
  <c r="F25" i="1" l="1"/>
</calcChain>
</file>

<file path=xl/sharedStrings.xml><?xml version="1.0" encoding="utf-8"?>
<sst xmlns="http://schemas.openxmlformats.org/spreadsheetml/2006/main" count="58" uniqueCount="44">
  <si>
    <t xml:space="preserve"> Hechos</t>
  </si>
  <si>
    <t>ENERO</t>
  </si>
  <si>
    <t>FEBRERO</t>
  </si>
  <si>
    <t>MARZO</t>
  </si>
  <si>
    <t xml:space="preserve">Total </t>
  </si>
  <si>
    <t>%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</si>
  <si>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</si>
  <si>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</si>
  <si>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</si>
  <si>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Inundaciones Urbanas</t>
  </si>
  <si>
    <t>Búsqueda y Rescate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</si>
  <si>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</si>
  <si>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</si>
  <si>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</si>
  <si>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</si>
  <si>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</si>
  <si>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</si>
  <si>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</si>
  <si>
    <t>Rescate Acuatico</t>
  </si>
  <si>
    <t>Ventarron</t>
  </si>
  <si>
    <t>TOTAL</t>
  </si>
  <si>
    <t>DATOS DE LAS INCIDENCIAS - SALA DE SITUACIONES</t>
  </si>
  <si>
    <t xml:space="preserve">   AFECCIONES</t>
  </si>
  <si>
    <t xml:space="preserve">ENERO </t>
  </si>
  <si>
    <t>Personas Lesionadas</t>
  </si>
  <si>
    <t>Personas fallecidas</t>
  </si>
  <si>
    <t>Personas desaparecidas</t>
  </si>
  <si>
    <t>Personas desplazadas</t>
  </si>
  <si>
    <t>Personas albergadas</t>
  </si>
  <si>
    <t>Viviendas afectadas (inundadas, anegadas, colapsada)</t>
  </si>
  <si>
    <t>Puentes afectados</t>
  </si>
  <si>
    <t>Poblados incomunicados</t>
  </si>
  <si>
    <t>VARIACION DE LAS VARIABLES A MEDIR</t>
  </si>
  <si>
    <t>VARIABLES</t>
  </si>
  <si>
    <t>Frecuencia</t>
  </si>
  <si>
    <t>Diferencia</t>
  </si>
  <si>
    <t>Variación</t>
  </si>
  <si>
    <t>1er TRIMESTRE 2021</t>
  </si>
  <si>
    <t>2do TRIMESTRE 2022</t>
  </si>
  <si>
    <t>3er TRIMESTRE 2022</t>
  </si>
  <si>
    <t>4to TRIMESTRE 2022</t>
  </si>
  <si>
    <t>Absoluta</t>
  </si>
  <si>
    <t>Porcentual</t>
  </si>
  <si>
    <t>PERIODO 1-
PERIODO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</si>
</sst>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9.5"/>
      <color theme="1"/>
      <name val="Trebuchet MS"/>
      <family val="2"/>
    </font>
    <font>
      <b/>
      <sz val="9.5"/>
      <color theme="1"/>
      <name val="Trebuchet MS"/>
      <family val="2"/>
    </font>
    <font>
      <b/>
      <sz val="11"/>
      <color theme="1"/>
      <name val="Times New Roman"/>
      <family val="1"/>
    </font>
    <font>
      <b/>
      <sz val="9.5"/>
      <color rgb="FF000000"/>
      <name val="Trebuchet MS"/>
      <family val="2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/>
    <xf numFmtId="9" fontId="6" fillId="0" borderId="1" xfId="0" applyNumberFormat="1" applyFont="1" applyBorder="1"/>
    <xf numFmtId="0" fontId="0" fillId="0" borderId="0" xfId="0" applyBorder="1"/>
    <xf numFmtId="0" fontId="6" fillId="0" borderId="4" xfId="0" applyFont="1" applyBorder="1"/>
    <xf numFmtId="0" fontId="6" fillId="0" borderId="5" xfId="0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TRIMESTRE ENERO - 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0-4F14-B80E-5295678332C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40-4F14-B80E-5295678332C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40-4F14-B80E-5295678332C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40-4F14-B80E-5295678332C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40-4F14-B80E-5295678332C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40-4F14-B80E-5295678332C2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040-4F14-B80E-5295678332C2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40-4F14-B80E-5295678332C2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40-4F14-B80E-5295678332C2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040-4F14-B80E-5295678332C2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040-4F14-B80E-5295678332C2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040-4F14-B80E-5295678332C2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040-4F14-B80E-5295678332C2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040-4F14-B80E-5295678332C2}"/>
              </c:ext>
            </c:extLst>
          </c:dPt>
          <c:dLbls>
            <c:dLbl>
              <c:idx val="8"/>
              <c:layout>
                <c:manualLayout>
                  <c:x val="9.4950580501761597E-2"/>
                  <c:y val="0.29139782108242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40-4F14-B80E-5295678332C2}"/>
                </c:ext>
              </c:extLst>
            </c:dLbl>
            <c:dLbl>
              <c:idx val="12"/>
              <c:layout>
                <c:manualLayout>
                  <c:x val="-0.29342247759570594"/>
                  <c:y val="6.830285879069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40-4F14-B80E-529567833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'[2]Data Cruda de Hechos'!$A$8:$A$21</c:f>
              <c:strCache>
                <c:ptCount val="14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Rescate Acuatico</c:v>
                </c:pt>
                <c:pt idx="13">
                  <c:v>Ventarron</c:v>
                </c:pt>
              </c:strCache>
            </c:strRef>
          </c:cat>
          <c:val>
            <c:numRef>
              <c:f>'[2]Data Cruda de Hechos'!$E$8:$E$21</c:f>
              <c:numCache>
                <c:formatCode>General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36</c:v>
                </c:pt>
                <c:pt idx="3">
                  <c:v>1</c:v>
                </c:pt>
                <c:pt idx="4">
                  <c:v>13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427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040-4F14-B80E-5295678332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7</xdr:row>
      <xdr:rowOff>19050</xdr:rowOff>
    </xdr:from>
    <xdr:to>
      <xdr:col>17</xdr:col>
      <xdr:colOff>561975</xdr:colOff>
      <xdr:row>34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874E6D-8E89-4D53-B937-7BBFC7440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4</xdr:row>
      <xdr:rowOff>28575</xdr:rowOff>
    </xdr:from>
    <xdr:to>
      <xdr:col>0</xdr:col>
      <xdr:colOff>1056112</xdr:colOff>
      <xdr:row>8</xdr:row>
      <xdr:rowOff>55880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15F54-69AD-4B52-AACA-66A873A1E5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90575"/>
          <a:ext cx="827512" cy="789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495300</xdr:colOff>
      <xdr:row>1</xdr:row>
      <xdr:rowOff>133350</xdr:rowOff>
    </xdr:from>
    <xdr:to>
      <xdr:col>6</xdr:col>
      <xdr:colOff>371475</xdr:colOff>
      <xdr:row>8</xdr:row>
      <xdr:rowOff>29210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8ACF10-79EE-4272-ACC8-C1B3BD36BB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1050" y="323850"/>
          <a:ext cx="1400175" cy="12293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</xdr:row>
      <xdr:rowOff>19050</xdr:rowOff>
    </xdr:from>
    <xdr:to>
      <xdr:col>2</xdr:col>
      <xdr:colOff>8362</xdr:colOff>
      <xdr:row>6</xdr:row>
      <xdr:rowOff>92075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916AAB-89E0-4215-940F-F03DB1C7D5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0005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628650</xdr:colOff>
      <xdr:row>0</xdr:row>
      <xdr:rowOff>66675</xdr:rowOff>
    </xdr:from>
    <xdr:to>
      <xdr:col>7</xdr:col>
      <xdr:colOff>129540</xdr:colOff>
      <xdr:row>6</xdr:row>
      <xdr:rowOff>10160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0FE3B3-7C58-4DE4-A72F-BB07F14860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8650" y="66675"/>
          <a:ext cx="1167765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104775</xdr:rowOff>
    </xdr:from>
    <xdr:to>
      <xdr:col>3</xdr:col>
      <xdr:colOff>36937</xdr:colOff>
      <xdr:row>6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48895A-D440-423A-BF17-D1B488012C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04775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581025</xdr:colOff>
      <xdr:row>0</xdr:row>
      <xdr:rowOff>28575</xdr:rowOff>
    </xdr:from>
    <xdr:to>
      <xdr:col>8</xdr:col>
      <xdr:colOff>224790</xdr:colOff>
      <xdr:row>6</xdr:row>
      <xdr:rowOff>181610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8725D4-35CB-4C82-96E3-6D76707DD4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3025" y="28575"/>
          <a:ext cx="1167765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DASHBOARD\EXCEL%20FORMULARIO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el.pacheco.DCRD/Downloads/Data%20Estadisticas%20de%20Hechos%20y%20Afeccion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"/>
    </sheetNames>
    <sheetDataSet>
      <sheetData sheetId="0" refreshError="1">
        <row r="3">
          <cell r="AB3">
            <v>1</v>
          </cell>
        </row>
        <row r="6">
          <cell r="AB6">
            <v>5</v>
          </cell>
          <cell r="AC6">
            <v>3</v>
          </cell>
          <cell r="AD6">
            <v>5</v>
          </cell>
        </row>
        <row r="22">
          <cell r="AB22">
            <v>11</v>
          </cell>
          <cell r="AC22">
            <v>10</v>
          </cell>
          <cell r="AD22">
            <v>6</v>
          </cell>
        </row>
        <row r="23">
          <cell r="AB23">
            <v>8</v>
          </cell>
          <cell r="AC23">
            <v>7</v>
          </cell>
          <cell r="AD23">
            <v>21</v>
          </cell>
        </row>
        <row r="24">
          <cell r="AB24">
            <v>1</v>
          </cell>
          <cell r="AC24">
            <v>0</v>
          </cell>
          <cell r="AD24">
            <v>0</v>
          </cell>
        </row>
        <row r="25">
          <cell r="AB25">
            <v>1</v>
          </cell>
          <cell r="AC25">
            <v>4</v>
          </cell>
          <cell r="AD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</row>
        <row r="31">
          <cell r="AB31">
            <v>399</v>
          </cell>
          <cell r="AC31">
            <v>2</v>
          </cell>
          <cell r="AD31">
            <v>26</v>
          </cell>
        </row>
        <row r="32">
          <cell r="AB32">
            <v>0</v>
          </cell>
          <cell r="AC32">
            <v>0</v>
          </cell>
          <cell r="AD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</row>
        <row r="35">
          <cell r="AB35">
            <v>1</v>
          </cell>
          <cell r="AC35">
            <v>0</v>
          </cell>
          <cell r="AD35">
            <v>0</v>
          </cell>
        </row>
        <row r="36">
          <cell r="AB36">
            <v>17</v>
          </cell>
          <cell r="AC36">
            <v>20</v>
          </cell>
          <cell r="AD36">
            <v>39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B37">
            <v>8</v>
          </cell>
          <cell r="AC37">
            <v>8</v>
          </cell>
          <cell r="AD37">
            <v>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B38">
            <v>1</v>
          </cell>
          <cell r="AC38">
            <v>2</v>
          </cell>
          <cell r="AD38">
            <v>3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B43">
            <v>3</v>
          </cell>
          <cell r="AC43">
            <v>39</v>
          </cell>
          <cell r="AD43">
            <v>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B44">
            <v>1</v>
          </cell>
          <cell r="AC44">
            <v>0</v>
          </cell>
          <cell r="AD44">
            <v>1</v>
          </cell>
        </row>
        <row r="45">
          <cell r="AB45">
            <v>0</v>
          </cell>
          <cell r="AC45">
            <v>0</v>
          </cell>
          <cell r="AD45">
            <v>3</v>
          </cell>
        </row>
        <row r="46">
          <cell r="AB46">
            <v>0</v>
          </cell>
          <cell r="AC46">
            <v>0</v>
          </cell>
          <cell r="AD4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ruda de Hechos"/>
      <sheetName val="Data Cruda de Afecciones "/>
      <sheetName val="Data de la Variables "/>
    </sheetNames>
    <sheetDataSet>
      <sheetData sheetId="0">
        <row r="8">
          <cell r="A8" t="str">
            <v>Recuperaciones de cadáveres</v>
          </cell>
          <cell r="E8">
            <v>0</v>
          </cell>
        </row>
        <row r="9">
          <cell r="A9" t="str">
            <v>Accidentes de tránsito</v>
          </cell>
          <cell r="E9">
            <v>27</v>
          </cell>
        </row>
        <row r="10">
          <cell r="A10" t="str">
            <v>Incendios</v>
          </cell>
          <cell r="E10">
            <v>36</v>
          </cell>
        </row>
        <row r="11">
          <cell r="A11" t="str">
            <v>Inundaciones Urbanas</v>
          </cell>
          <cell r="E11">
            <v>1</v>
          </cell>
        </row>
        <row r="12">
          <cell r="A12" t="str">
            <v>Búsqueda y Rescate</v>
          </cell>
          <cell r="E12">
            <v>13</v>
          </cell>
        </row>
        <row r="13">
          <cell r="A13" t="str">
            <v>Sismos</v>
          </cell>
          <cell r="E13">
            <v>5</v>
          </cell>
        </row>
        <row r="14">
          <cell r="A14" t="str">
            <v>Otras novedades</v>
          </cell>
          <cell r="E14">
            <v>2</v>
          </cell>
        </row>
        <row r="15">
          <cell r="A15" t="str">
            <v>Desbordamientos de ríos</v>
          </cell>
          <cell r="E15">
            <v>0</v>
          </cell>
        </row>
        <row r="16">
          <cell r="A16" t="str">
            <v>Caídas de árboles</v>
          </cell>
          <cell r="E16">
            <v>0</v>
          </cell>
        </row>
        <row r="17">
          <cell r="A17" t="str">
            <v>Atenciones Prehospitalaria</v>
          </cell>
          <cell r="E17">
            <v>427</v>
          </cell>
        </row>
        <row r="18">
          <cell r="A18" t="str">
            <v>Deslizamientos de tierra</v>
          </cell>
          <cell r="E18">
            <v>2</v>
          </cell>
        </row>
        <row r="19">
          <cell r="A19" t="str">
            <v>Aumento de Cauce</v>
          </cell>
          <cell r="E19">
            <v>0</v>
          </cell>
        </row>
        <row r="20">
          <cell r="A20" t="str">
            <v>Rescate Acuatico</v>
          </cell>
          <cell r="E20">
            <v>3</v>
          </cell>
        </row>
        <row r="21">
          <cell r="A21" t="str">
            <v>Ventarron</v>
          </cell>
          <cell r="E2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96D6-1053-4E43-AF1F-29D16D913D0E}">
  <dimension ref="A7:F25"/>
  <sheetViews>
    <sheetView tabSelected="1" workbookViewId="0">
      <selection activeCell="H18" sqref="H18"/>
    </sheetView>
  </sheetViews>
  <sheetFormatPr baseColWidth="10" defaultRowHeight="15" x14ac:dyDescent="0.25"/>
  <cols>
    <col min="1" max="1" width="27.140625" customWidth="1"/>
  </cols>
  <sheetData>
    <row r="7" spans="1:6" x14ac:dyDescent="0.25">
      <c r="B7" t="s">
        <v>21</v>
      </c>
    </row>
    <row r="10" spans="1:6" ht="16.5" thickBot="1" x14ac:dyDescent="0.3">
      <c r="A10" s="1" t="s">
        <v>0</v>
      </c>
      <c r="B10" s="1" t="s">
        <v>1</v>
      </c>
      <c r="C10" s="2" t="s">
        <v>2</v>
      </c>
      <c r="D10" s="2" t="s">
        <v>3</v>
      </c>
      <c r="E10" s="2" t="s">
        <v>4</v>
      </c>
      <c r="F10" s="2" t="s">
        <v>5</v>
      </c>
    </row>
    <row r="11" spans="1:6" ht="15.75" thickBot="1" x14ac:dyDescent="0.3">
      <c r="A11" s="3" t="s">
        <v>6</v>
      </c>
      <c r="B11" s="4">
        <f>[1]survey!AB$27</f>
        <v>0</v>
      </c>
      <c r="C11" s="4">
        <f>[1]survey!AC$27</f>
        <v>0</v>
      </c>
      <c r="D11" s="4">
        <f>[1]survey!AD$27</f>
        <v>0</v>
      </c>
      <c r="E11" s="5">
        <f>SUM(B11:D11)</f>
        <v>0</v>
      </c>
      <c r="F11" s="6">
        <f>E11/E25</f>
        <v>0</v>
      </c>
    </row>
    <row r="12" spans="1:6" ht="15.75" thickBot="1" x14ac:dyDescent="0.3">
      <c r="A12" s="3" t="s">
        <v>7</v>
      </c>
      <c r="B12" s="4">
        <f>[1]survey!AB$22</f>
        <v>11</v>
      </c>
      <c r="C12" s="4">
        <f>[1]survey!AC$22</f>
        <v>10</v>
      </c>
      <c r="D12" s="4">
        <f>[1]survey!AD$22</f>
        <v>6</v>
      </c>
      <c r="E12" s="5">
        <f t="shared" ref="E12:E24" si="0">SUM(B12:D12)</f>
        <v>27</v>
      </c>
      <c r="F12" s="6">
        <f>E12/E25</f>
        <v>5.232558139534884E-2</v>
      </c>
    </row>
    <row r="13" spans="1:6" ht="15.75" thickBot="1" x14ac:dyDescent="0.3">
      <c r="A13" s="3" t="s">
        <v>8</v>
      </c>
      <c r="B13" s="4">
        <f>[1]survey!AB$23</f>
        <v>8</v>
      </c>
      <c r="C13" s="4">
        <f>[1]survey!AC$23</f>
        <v>7</v>
      </c>
      <c r="D13" s="4">
        <f>[1]survey!AD$23</f>
        <v>21</v>
      </c>
      <c r="E13" s="5">
        <f t="shared" si="0"/>
        <v>36</v>
      </c>
      <c r="F13" s="6">
        <f>E13/E25</f>
        <v>6.9767441860465115E-2</v>
      </c>
    </row>
    <row r="14" spans="1:6" ht="15.75" thickBot="1" x14ac:dyDescent="0.3">
      <c r="A14" s="3" t="s">
        <v>9</v>
      </c>
      <c r="B14" s="4">
        <f>[1]survey!AB$24</f>
        <v>1</v>
      </c>
      <c r="C14" s="4">
        <f>[1]survey!AC$24</f>
        <v>0</v>
      </c>
      <c r="D14" s="4">
        <f>[1]survey!AD$24</f>
        <v>0</v>
      </c>
      <c r="E14" s="5">
        <f t="shared" si="0"/>
        <v>1</v>
      </c>
      <c r="F14" s="6">
        <f>E14/E25</f>
        <v>1.937984496124031E-3</v>
      </c>
    </row>
    <row r="15" spans="1:6" ht="15.75" thickBot="1" x14ac:dyDescent="0.3">
      <c r="A15" s="3" t="s">
        <v>10</v>
      </c>
      <c r="B15" s="4">
        <f>[1]survey!AB$6</f>
        <v>5</v>
      </c>
      <c r="C15" s="4">
        <f>[1]survey!AC$6</f>
        <v>3</v>
      </c>
      <c r="D15" s="4">
        <f>[1]survey!AD$6</f>
        <v>5</v>
      </c>
      <c r="E15" s="5">
        <f t="shared" si="0"/>
        <v>13</v>
      </c>
      <c r="F15" s="6">
        <f>E15/E25</f>
        <v>2.5193798449612403E-2</v>
      </c>
    </row>
    <row r="16" spans="1:6" ht="15.75" thickBot="1" x14ac:dyDescent="0.3">
      <c r="A16" s="3" t="s">
        <v>11</v>
      </c>
      <c r="B16" s="4">
        <f>[1]survey!AB$25</f>
        <v>1</v>
      </c>
      <c r="C16" s="4">
        <f>[1]survey!AC$25</f>
        <v>4</v>
      </c>
      <c r="D16" s="4">
        <f>[1]survey!AD$25</f>
        <v>0</v>
      </c>
      <c r="E16" s="5">
        <f t="shared" si="0"/>
        <v>5</v>
      </c>
      <c r="F16" s="6">
        <f>E16/E25</f>
        <v>9.6899224806201549E-3</v>
      </c>
    </row>
    <row r="17" spans="1:6" ht="15.75" thickBot="1" x14ac:dyDescent="0.3">
      <c r="A17" s="3" t="s">
        <v>12</v>
      </c>
      <c r="B17" s="4">
        <f>[1]survey!AB$32+[1]survey!AB$33+[1]survey!AB$34+[1]survey!AB$35+[1]survey!$AB$46</f>
        <v>1</v>
      </c>
      <c r="C17" s="4">
        <f>[1]survey!AC$32+[1]survey!AC$33+[1]survey!AC$34+[1]survey!AC$35+[1]survey!$AC$46</f>
        <v>0</v>
      </c>
      <c r="D17" s="4">
        <f>[1]survey!AD$32+[1]survey!AD$33+[1]survey!AD$34+[1]survey!AD$35+[1]survey!$AD$46</f>
        <v>1</v>
      </c>
      <c r="E17" s="5">
        <f t="shared" si="0"/>
        <v>2</v>
      </c>
      <c r="F17" s="6">
        <f>E17/E25</f>
        <v>3.875968992248062E-3</v>
      </c>
    </row>
    <row r="18" spans="1:6" ht="15.75" thickBot="1" x14ac:dyDescent="0.3">
      <c r="A18" s="3" t="s">
        <v>13</v>
      </c>
      <c r="B18" s="4">
        <f>[1]survey!AB$26</f>
        <v>0</v>
      </c>
      <c r="C18" s="4">
        <f>[1]survey!AC$26</f>
        <v>0</v>
      </c>
      <c r="D18" s="4">
        <f>[1]survey!AD$26</f>
        <v>0</v>
      </c>
      <c r="E18" s="5">
        <f t="shared" si="0"/>
        <v>0</v>
      </c>
      <c r="F18" s="6">
        <f>E18/E25</f>
        <v>0</v>
      </c>
    </row>
    <row r="19" spans="1:6" ht="15.75" thickBot="1" x14ac:dyDescent="0.3">
      <c r="A19" s="3" t="s">
        <v>14</v>
      </c>
      <c r="B19" s="4">
        <f>[1]survey!AB$28</f>
        <v>0</v>
      </c>
      <c r="C19" s="4">
        <f>[1]survey!AC$28</f>
        <v>0</v>
      </c>
      <c r="D19" s="4">
        <f>[1]survey!AD$28</f>
        <v>0</v>
      </c>
      <c r="E19" s="5">
        <f t="shared" si="0"/>
        <v>0</v>
      </c>
      <c r="F19" s="6">
        <f>E19/E25</f>
        <v>0</v>
      </c>
    </row>
    <row r="20" spans="1:6" ht="15.75" thickBot="1" x14ac:dyDescent="0.3">
      <c r="A20" s="3" t="s">
        <v>15</v>
      </c>
      <c r="B20" s="4">
        <f>[1]survey!AB$31</f>
        <v>399</v>
      </c>
      <c r="C20" s="4">
        <f>[1]survey!AC$31</f>
        <v>2</v>
      </c>
      <c r="D20" s="4">
        <f>[1]survey!AD$31</f>
        <v>26</v>
      </c>
      <c r="E20" s="5">
        <f t="shared" si="0"/>
        <v>427</v>
      </c>
      <c r="F20" s="6">
        <f>E20/E25</f>
        <v>0.82751937984496127</v>
      </c>
    </row>
    <row r="21" spans="1:6" ht="15.75" thickBot="1" x14ac:dyDescent="0.3">
      <c r="A21" s="3" t="s">
        <v>16</v>
      </c>
      <c r="B21" s="4">
        <f>[1]survey!AB$44</f>
        <v>1</v>
      </c>
      <c r="C21" s="4">
        <f>[1]survey!AC$44</f>
        <v>0</v>
      </c>
      <c r="D21" s="4">
        <f>[1]survey!AD$44</f>
        <v>1</v>
      </c>
      <c r="E21" s="5">
        <f t="shared" si="0"/>
        <v>2</v>
      </c>
      <c r="F21" s="6">
        <f>E21/E25</f>
        <v>3.875968992248062E-3</v>
      </c>
    </row>
    <row r="22" spans="1:6" ht="15.75" thickBot="1" x14ac:dyDescent="0.3">
      <c r="A22" s="3" t="s">
        <v>17</v>
      </c>
      <c r="B22" s="4">
        <f>[1]survey!AB$29</f>
        <v>0</v>
      </c>
      <c r="C22" s="4">
        <f>[1]survey!AC$29</f>
        <v>0</v>
      </c>
      <c r="D22" s="4">
        <f>[1]survey!AD$29</f>
        <v>0</v>
      </c>
      <c r="E22" s="5">
        <f t="shared" si="0"/>
        <v>0</v>
      </c>
      <c r="F22" s="6">
        <f>E22/E25</f>
        <v>0</v>
      </c>
    </row>
    <row r="23" spans="1:6" ht="15.75" thickBot="1" x14ac:dyDescent="0.3">
      <c r="A23" s="3" t="s">
        <v>18</v>
      </c>
      <c r="B23" s="4">
        <f>[1]survey!AB$45</f>
        <v>0</v>
      </c>
      <c r="C23" s="4">
        <f>[1]survey!AC$45</f>
        <v>0</v>
      </c>
      <c r="D23" s="4">
        <f>[1]survey!AD$45</f>
        <v>3</v>
      </c>
      <c r="E23" s="5">
        <f t="shared" ref="E23" si="1">SUM(B23:D23)</f>
        <v>3</v>
      </c>
      <c r="F23" s="6">
        <f>E23/E25</f>
        <v>5.8139534883720929E-3</v>
      </c>
    </row>
    <row r="24" spans="1:6" ht="15.75" thickBot="1" x14ac:dyDescent="0.3">
      <c r="A24" s="3" t="s">
        <v>19</v>
      </c>
      <c r="B24" s="4">
        <f>[1]survey!AB$30</f>
        <v>0</v>
      </c>
      <c r="C24" s="4">
        <f>[1]survey!AC$30</f>
        <v>0</v>
      </c>
      <c r="D24" s="4">
        <f>[1]survey!AD$30</f>
        <v>0</v>
      </c>
      <c r="E24" s="5">
        <f t="shared" si="0"/>
        <v>0</v>
      </c>
      <c r="F24" s="6">
        <f>E24/E25</f>
        <v>0</v>
      </c>
    </row>
    <row r="25" spans="1:6" ht="15.75" thickBot="1" x14ac:dyDescent="0.3">
      <c r="A25" s="7" t="s">
        <v>20</v>
      </c>
      <c r="B25" s="8">
        <f>SUM(B11:B24)</f>
        <v>427</v>
      </c>
      <c r="C25" s="8">
        <f>SUM(C11:C24)</f>
        <v>26</v>
      </c>
      <c r="D25" s="8">
        <f>SUM(D11:D24)</f>
        <v>63</v>
      </c>
      <c r="E25" s="9">
        <f>SUM(E11:E24)</f>
        <v>516</v>
      </c>
      <c r="F25" s="10">
        <f>SUM(F11:F24)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16FE-9889-478E-8D30-E616075D55CD}">
  <dimension ref="B5:G16"/>
  <sheetViews>
    <sheetView workbookViewId="0">
      <selection activeCell="I14" sqref="I14"/>
    </sheetView>
  </sheetViews>
  <sheetFormatPr baseColWidth="10" defaultRowHeight="15" x14ac:dyDescent="0.25"/>
  <cols>
    <col min="7" max="7" width="13.5703125" customWidth="1"/>
  </cols>
  <sheetData>
    <row r="5" spans="2:7" x14ac:dyDescent="0.25">
      <c r="C5" t="s">
        <v>21</v>
      </c>
    </row>
    <row r="8" spans="2:7" ht="15.75" x14ac:dyDescent="0.25">
      <c r="B8" s="1" t="s">
        <v>22</v>
      </c>
      <c r="C8" s="1" t="s">
        <v>23</v>
      </c>
      <c r="D8" s="2" t="s">
        <v>2</v>
      </c>
      <c r="E8" s="2" t="s">
        <v>3</v>
      </c>
      <c r="F8" s="21" t="s">
        <v>4</v>
      </c>
      <c r="G8" s="22"/>
    </row>
    <row r="9" spans="2:7" x14ac:dyDescent="0.25">
      <c r="B9" s="11" t="s">
        <v>24</v>
      </c>
      <c r="C9" s="12">
        <f>[1]survey!AC37</f>
        <v>8</v>
      </c>
      <c r="D9" s="12">
        <f>[1]survey!AD37</f>
        <v>6</v>
      </c>
      <c r="E9" s="12">
        <f>[1]survey!AE37</f>
        <v>0</v>
      </c>
      <c r="F9" s="19">
        <f>SUM(C9:E9)</f>
        <v>14</v>
      </c>
      <c r="G9" s="20"/>
    </row>
    <row r="10" spans="2:7" x14ac:dyDescent="0.25">
      <c r="B10" s="11" t="s">
        <v>25</v>
      </c>
      <c r="C10" s="12">
        <f>[1]survey!AC38</f>
        <v>2</v>
      </c>
      <c r="D10" s="12">
        <f>[1]survey!AD38</f>
        <v>3</v>
      </c>
      <c r="E10" s="12">
        <f>[1]survey!AE38</f>
        <v>0</v>
      </c>
      <c r="F10" s="19">
        <f t="shared" ref="F10:F16" si="0">SUM(C10:E10)</f>
        <v>5</v>
      </c>
      <c r="G10" s="20"/>
    </row>
    <row r="11" spans="2:7" x14ac:dyDescent="0.25">
      <c r="B11" s="11" t="s">
        <v>26</v>
      </c>
      <c r="C11" s="12">
        <f>[1]survey!AC39</f>
        <v>0</v>
      </c>
      <c r="D11" s="12">
        <f>[1]survey!AD39</f>
        <v>0</v>
      </c>
      <c r="E11" s="12">
        <f>[1]survey!AE39</f>
        <v>0</v>
      </c>
      <c r="F11" s="19">
        <f t="shared" si="0"/>
        <v>0</v>
      </c>
      <c r="G11" s="20"/>
    </row>
    <row r="12" spans="2:7" x14ac:dyDescent="0.25">
      <c r="B12" s="11" t="s">
        <v>27</v>
      </c>
      <c r="C12" s="12">
        <f>[1]survey!AC40</f>
        <v>0</v>
      </c>
      <c r="D12" s="12">
        <f>[1]survey!AD40</f>
        <v>0</v>
      </c>
      <c r="E12" s="12">
        <f>[1]survey!AE40</f>
        <v>0</v>
      </c>
      <c r="F12" s="19">
        <f>SUM(C12:E12)</f>
        <v>0</v>
      </c>
      <c r="G12" s="20"/>
    </row>
    <row r="13" spans="2:7" x14ac:dyDescent="0.25">
      <c r="B13" s="11" t="s">
        <v>28</v>
      </c>
      <c r="C13" s="12">
        <f>[1]survey!AC41</f>
        <v>0</v>
      </c>
      <c r="D13" s="12">
        <f>[1]survey!AD41</f>
        <v>0</v>
      </c>
      <c r="E13" s="12">
        <f>[1]survey!AE41</f>
        <v>0</v>
      </c>
      <c r="F13" s="19">
        <f>SUM(C13:E13)</f>
        <v>0</v>
      </c>
      <c r="G13" s="20"/>
    </row>
    <row r="14" spans="2:7" x14ac:dyDescent="0.25">
      <c r="B14" s="11" t="s">
        <v>29</v>
      </c>
      <c r="C14" s="12">
        <f>[1]survey!AC$43</f>
        <v>39</v>
      </c>
      <c r="D14" s="12">
        <f>[1]survey!AD$43</f>
        <v>3</v>
      </c>
      <c r="E14" s="12">
        <f>[1]survey!AE$43</f>
        <v>0</v>
      </c>
      <c r="F14" s="19">
        <f t="shared" si="0"/>
        <v>42</v>
      </c>
      <c r="G14" s="20"/>
    </row>
    <row r="15" spans="2:7" x14ac:dyDescent="0.25">
      <c r="B15" s="11" t="s">
        <v>30</v>
      </c>
      <c r="C15" s="12">
        <f>[1]survey!AC$41</f>
        <v>0</v>
      </c>
      <c r="D15" s="12">
        <f>[1]survey!AD$41</f>
        <v>0</v>
      </c>
      <c r="E15" s="12">
        <f>[1]survey!AE$41</f>
        <v>0</v>
      </c>
      <c r="F15" s="19">
        <f t="shared" si="0"/>
        <v>0</v>
      </c>
      <c r="G15" s="20"/>
    </row>
    <row r="16" spans="2:7" x14ac:dyDescent="0.25">
      <c r="B16" s="11" t="s">
        <v>31</v>
      </c>
      <c r="C16" s="12">
        <f>[1]survey!AC$42</f>
        <v>0</v>
      </c>
      <c r="D16" s="12">
        <f>[1]survey!AD$42</f>
        <v>0</v>
      </c>
      <c r="E16" s="12">
        <f>[1]survey!AE$42</f>
        <v>0</v>
      </c>
      <c r="F16" s="19">
        <f t="shared" si="0"/>
        <v>0</v>
      </c>
      <c r="G16" s="20"/>
    </row>
  </sheetData>
  <mergeCells count="9">
    <mergeCell ref="F14:G14"/>
    <mergeCell ref="F15:G15"/>
    <mergeCell ref="F16:G16"/>
    <mergeCell ref="F8:G8"/>
    <mergeCell ref="F9:G9"/>
    <mergeCell ref="F10:G10"/>
    <mergeCell ref="F11:G11"/>
    <mergeCell ref="F12:G12"/>
    <mergeCell ref="F13:G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4805-1FE3-421B-B122-58FEE8B76D19}">
  <dimension ref="B2:I18"/>
  <sheetViews>
    <sheetView topLeftCell="A4" workbookViewId="0">
      <selection activeCell="K4" sqref="K4"/>
    </sheetView>
  </sheetViews>
  <sheetFormatPr baseColWidth="10" defaultRowHeight="15" x14ac:dyDescent="0.25"/>
  <sheetData>
    <row r="2" spans="2:9" ht="13.5" customHeight="1" x14ac:dyDescent="0.25"/>
    <row r="3" spans="2:9" hidden="1" x14ac:dyDescent="0.25">
      <c r="E3" s="18"/>
      <c r="F3" s="18"/>
      <c r="G3" s="18"/>
    </row>
    <row r="4" spans="2:9" x14ac:dyDescent="0.25">
      <c r="D4" t="s">
        <v>21</v>
      </c>
    </row>
    <row r="7" spans="2:9" ht="18.75" x14ac:dyDescent="0.25">
      <c r="B7" s="23" t="s">
        <v>32</v>
      </c>
      <c r="C7" s="24"/>
      <c r="D7" s="24"/>
      <c r="E7" s="24"/>
      <c r="F7" s="24"/>
      <c r="G7" s="24"/>
      <c r="H7" s="24"/>
      <c r="I7" s="25"/>
    </row>
    <row r="8" spans="2:9" x14ac:dyDescent="0.25">
      <c r="B8" s="13" t="s">
        <v>33</v>
      </c>
      <c r="C8" s="26" t="s">
        <v>34</v>
      </c>
      <c r="D8" s="27"/>
      <c r="E8" s="27"/>
      <c r="F8" s="28"/>
      <c r="G8" s="26" t="s">
        <v>35</v>
      </c>
      <c r="H8" s="28"/>
      <c r="I8" s="29" t="s">
        <v>36</v>
      </c>
    </row>
    <row r="9" spans="2:9" x14ac:dyDescent="0.25">
      <c r="B9" s="12"/>
      <c r="C9" s="14" t="s">
        <v>37</v>
      </c>
      <c r="D9" s="12" t="s">
        <v>38</v>
      </c>
      <c r="E9" s="12" t="s">
        <v>39</v>
      </c>
      <c r="F9" s="12" t="s">
        <v>40</v>
      </c>
      <c r="G9" s="14" t="s">
        <v>41</v>
      </c>
      <c r="H9" s="13" t="s">
        <v>42</v>
      </c>
      <c r="I9" s="29"/>
    </row>
    <row r="10" spans="2:9" ht="24" x14ac:dyDescent="0.25">
      <c r="B10" s="12"/>
      <c r="C10" s="12"/>
      <c r="D10" s="12"/>
      <c r="E10" s="12"/>
      <c r="F10" s="12"/>
      <c r="G10" s="15" t="s">
        <v>43</v>
      </c>
      <c r="H10" s="15" t="s">
        <v>43</v>
      </c>
      <c r="I10" s="29"/>
    </row>
    <row r="11" spans="2:9" x14ac:dyDescent="0.25">
      <c r="B11" s="11" t="s">
        <v>24</v>
      </c>
      <c r="C11" s="12">
        <f>[1]survey!$AB$36+[1]survey!$AC$36+[1]survey!$AD$36</f>
        <v>76</v>
      </c>
      <c r="D11" s="12">
        <f>[1]survey!AF$36+[1]survey!AG$36+[1]survey!AH$36</f>
        <v>0</v>
      </c>
      <c r="E11" s="12">
        <f>[1]survey!$AH$36+[1]survey!$AI$36+[1]survey!$AJ$36</f>
        <v>0</v>
      </c>
      <c r="F11" s="12">
        <f>[1]survey!$AK$36+[1]survey!$AL$36+[1]survey!$AM$36</f>
        <v>0</v>
      </c>
      <c r="G11" s="16">
        <f>C11</f>
        <v>76</v>
      </c>
      <c r="H11" s="17">
        <f>D11/C11</f>
        <v>0</v>
      </c>
      <c r="I11" s="11" t="str">
        <f t="array" ref="I11">_xlfn.IFS(D11&gt;C11,"AUMENTO",D11&lt;C11,"DISMINUYO",D11=C11,"CONSTANTE")</f>
        <v>DISMINUYO</v>
      </c>
    </row>
    <row r="12" spans="2:9" x14ac:dyDescent="0.25">
      <c r="B12" s="11" t="s">
        <v>25</v>
      </c>
      <c r="C12" s="12">
        <f>[1]survey!$AB$37+[1]survey!$AC$37+[1]survey!$AD$37</f>
        <v>22</v>
      </c>
      <c r="D12" s="12">
        <f>[1]survey!$AE$37+[1]survey!$AF$37+[1]survey!$AG$37</f>
        <v>0</v>
      </c>
      <c r="E12" s="12">
        <f>[1]survey!$AH$37+[1]survey!$AI$37+[1]survey!$AJ$37</f>
        <v>0</v>
      </c>
      <c r="F12" s="12">
        <f>[1]survey!$AK$37+[1]survey!$AL$37+[1]survey!$AM$37</f>
        <v>0</v>
      </c>
      <c r="G12" s="16">
        <f t="shared" ref="G12:G18" si="0">C12</f>
        <v>22</v>
      </c>
      <c r="H12" s="17">
        <f t="shared" ref="H12:H13" si="1">D12/C12</f>
        <v>0</v>
      </c>
      <c r="I12" s="11" t="str">
        <f t="array" ref="I12">_xlfn.IFS(D12&gt;C12,"AUMENTO",D12&lt;C12,"DISMINUYO",D12=C12,"CONSTANTE")</f>
        <v>DISMINUYO</v>
      </c>
    </row>
    <row r="13" spans="2:9" x14ac:dyDescent="0.25">
      <c r="B13" s="11" t="s">
        <v>26</v>
      </c>
      <c r="C13" s="12">
        <f>[1]survey!$AB$38+[1]survey!$AC$38+[1]survey!$AD$38</f>
        <v>6</v>
      </c>
      <c r="D13" s="12">
        <f>[1]survey!$AE$38+[1]survey!$AF$38+[1]survey!$AG$38</f>
        <v>0</v>
      </c>
      <c r="E13" s="12">
        <f>[1]survey!$AH$38+[1]survey!$AI$38+[1]survey!$AJ$38</f>
        <v>0</v>
      </c>
      <c r="F13" s="12">
        <f>[1]survey!$AK$38+[1]survey!$AL$38+[1]survey!$AM$38</f>
        <v>0</v>
      </c>
      <c r="G13" s="16">
        <f t="shared" si="0"/>
        <v>6</v>
      </c>
      <c r="H13" s="17">
        <f t="shared" si="1"/>
        <v>0</v>
      </c>
      <c r="I13" s="11" t="str">
        <f t="array" ref="I13">_xlfn.IFS(D13&gt;C13,"AUMENTO",D13&lt;C13,"DISMINUYO",D13=C13,"CONSTANTE")</f>
        <v>DISMINUYO</v>
      </c>
    </row>
    <row r="14" spans="2:9" x14ac:dyDescent="0.25">
      <c r="B14" s="11" t="s">
        <v>27</v>
      </c>
      <c r="C14" s="12">
        <f>[1]survey!$AB$39+[1]survey!$AC$39+[1]survey!$AD$39</f>
        <v>0</v>
      </c>
      <c r="D14" s="12">
        <f>[1]survey!$AE$39+[1]survey!$AF$39+[1]survey!$AG$39</f>
        <v>0</v>
      </c>
      <c r="E14" s="12">
        <f>[1]survey!$AH$39+[1]survey!$AI$39+[1]survey!$AJ$39</f>
        <v>0</v>
      </c>
      <c r="F14" s="12">
        <f>[1]survey!$AK$39+[1]survey!$AL$39+[1]survey!$AM$39</f>
        <v>0</v>
      </c>
      <c r="G14" s="16">
        <f t="shared" si="0"/>
        <v>0</v>
      </c>
      <c r="H14" s="17" t="e">
        <f>D14/C14</f>
        <v>#DIV/0!</v>
      </c>
      <c r="I14" s="11" t="str">
        <f t="array" ref="I14">_xlfn.IFS(D14&gt;C14,"AUMENTO",D14&lt;C14,"DISMINUYO",D14=C14,"CONSTANTE")</f>
        <v>CONSTANTE</v>
      </c>
    </row>
    <row r="15" spans="2:9" x14ac:dyDescent="0.25">
      <c r="B15" s="11" t="s">
        <v>28</v>
      </c>
      <c r="C15" s="12">
        <f>[1]survey!$AB$40+[1]survey!$AC$40+[1]survey!$AD$40</f>
        <v>0</v>
      </c>
      <c r="D15" s="12">
        <f>[1]survey!$AE$40+[1]survey!$AF$40+[1]survey!$AG$40</f>
        <v>0</v>
      </c>
      <c r="E15" s="12">
        <f>[1]survey!$AH$40+[1]survey!$AI$40+[1]survey!$AJ$40</f>
        <v>0</v>
      </c>
      <c r="F15" s="12">
        <f>[1]survey!$AK$40+[1]survey!$AL$40+[1]survey!$AM$40</f>
        <v>0</v>
      </c>
      <c r="G15" s="16">
        <f t="shared" si="0"/>
        <v>0</v>
      </c>
      <c r="H15" s="17" t="e">
        <f t="shared" ref="H15:H18" si="2">D15/C15</f>
        <v>#DIV/0!</v>
      </c>
      <c r="I15" s="11" t="str">
        <f t="array" ref="I15">_xlfn.IFS(D15&gt;C15,"AUMENTO",D15&lt;C15,"DISMINUYO",D15=C15,"CONSTANTE")</f>
        <v>CONSTANTE</v>
      </c>
    </row>
    <row r="16" spans="2:9" x14ac:dyDescent="0.25">
      <c r="B16" s="11" t="s">
        <v>29</v>
      </c>
      <c r="C16" s="12">
        <f>[1]survey!$AB$43+[1]survey!$AC$43+[1]survey!$AD$43</f>
        <v>45</v>
      </c>
      <c r="D16" s="12">
        <f>[1]survey!$AE$43+[1]survey!$AF$43+[1]survey!$AG$43</f>
        <v>0</v>
      </c>
      <c r="E16" s="12">
        <f>[1]survey!$AH$43+[1]survey!$AI$43+[1]survey!$AJ$43</f>
        <v>0</v>
      </c>
      <c r="F16" s="12">
        <f>[1]survey!$AK$43+[1]survey!$AL$43+[1]survey!$AM$43</f>
        <v>0</v>
      </c>
      <c r="G16" s="16">
        <f t="shared" si="0"/>
        <v>45</v>
      </c>
      <c r="H16" s="17">
        <f t="shared" si="2"/>
        <v>0</v>
      </c>
      <c r="I16" s="11" t="str">
        <f t="array" ref="I16">_xlfn.IFS(D16&gt;C16,"AUMENTO",D16&lt;C16,"DISMINUYO",D16=C16,"CONSTANTE")</f>
        <v>DISMINUYO</v>
      </c>
    </row>
    <row r="17" spans="2:9" x14ac:dyDescent="0.25">
      <c r="B17" s="11" t="s">
        <v>30</v>
      </c>
      <c r="C17" s="12">
        <f>[1]survey!$AB$41+[1]survey!$AC$41+[1]survey!$AD$41</f>
        <v>0</v>
      </c>
      <c r="D17" s="12">
        <f>[1]survey!$AE$42+[1]survey!$AF$42+[1]survey!$AG$42</f>
        <v>0</v>
      </c>
      <c r="E17" s="12">
        <f>[1]survey!$AH$41+[1]survey!$AI$41+[1]survey!$AJ$41</f>
        <v>0</v>
      </c>
      <c r="F17" s="12">
        <f>[1]survey!$AK$41+[1]survey!$AL$41+[1]survey!$AM$41</f>
        <v>0</v>
      </c>
      <c r="G17" s="16">
        <f t="shared" si="0"/>
        <v>0</v>
      </c>
      <c r="H17" s="17" t="e">
        <f t="shared" si="2"/>
        <v>#DIV/0!</v>
      </c>
      <c r="I17" s="11" t="str">
        <f t="array" ref="I17">_xlfn.IFS(D17&gt;C17,"AUMENTO",D17&lt;C17,"DISMINUYO",D17=C17,"CONSTANTE")</f>
        <v>CONSTANTE</v>
      </c>
    </row>
    <row r="18" spans="2:9" x14ac:dyDescent="0.25">
      <c r="B18" s="11" t="s">
        <v>31</v>
      </c>
      <c r="C18" s="12">
        <f>[1]survey!$AB$42+[1]survey!$AC$42+[1]survey!$AD$42</f>
        <v>0</v>
      </c>
      <c r="D18" s="12">
        <f>[1]survey!$AE$42+[1]survey!$AF$42+[1]survey!$AG$42</f>
        <v>0</v>
      </c>
      <c r="E18" s="12">
        <f>[1]survey!$AH$42+[1]survey!$AI$42+[1]survey!$AJ$42</f>
        <v>0</v>
      </c>
      <c r="F18" s="12">
        <f>[1]survey!$AK$42+[1]survey!$AL$42+[1]survey!$AM$42</f>
        <v>0</v>
      </c>
      <c r="G18" s="16">
        <f t="shared" si="0"/>
        <v>0</v>
      </c>
      <c r="H18" s="17" t="e">
        <f t="shared" si="2"/>
        <v>#DIV/0!</v>
      </c>
      <c r="I18" s="11" t="str">
        <f t="array" ref="I18">_xlfn.IFS(D18&gt;C18,"AUMENTO",D18&lt;C18,"DISMINUYO",D18=C18,"CONSTANTE")</f>
        <v>CONSTANTE</v>
      </c>
    </row>
  </sheetData>
  <mergeCells count="4">
    <mergeCell ref="B7:I7"/>
    <mergeCell ref="C8:F8"/>
    <mergeCell ref="G8:H8"/>
    <mergeCell ref="I8:I10"/>
  </mergeCells>
  <conditionalFormatting sqref="I11:I18">
    <cfRule type="containsText" dxfId="3" priority="1" operator="containsText" text="DISMINUYO">
      <formula>NOT(ISERROR(SEARCH("DISMINUYO",I11)))</formula>
    </cfRule>
    <cfRule type="containsText" dxfId="2" priority="2" operator="containsText" text="CONSTANTE">
      <formula>NOT(ISERROR(SEARCH("CONSTANTE",I11)))</formula>
    </cfRule>
    <cfRule type="containsText" dxfId="1" priority="3" operator="containsText" text="DISMINUYO">
      <formula>NOT(ISERROR(SEARCH("DISMINUYO",I11)))</formula>
    </cfRule>
    <cfRule type="containsText" dxfId="0" priority="4" operator="containsText" text="AUMENTO">
      <formula>NOT(ISERROR(SEARCH("AUMENTO",I11)))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</vt:lpstr>
      <vt:lpstr>Data Cruda de Afecciones </vt:lpstr>
      <vt:lpstr>Data de la 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 Pacheco</dc:creator>
  <cp:lastModifiedBy>Franciel Pacheco</cp:lastModifiedBy>
  <dcterms:created xsi:type="dcterms:W3CDTF">2023-04-03T19:28:49Z</dcterms:created>
  <dcterms:modified xsi:type="dcterms:W3CDTF">2023-04-04T15:36:21Z</dcterms:modified>
</cp:coreProperties>
</file>